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I22" i="1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"/>
  <c r="I5"/>
  <c r="I6"/>
  <c r="I7"/>
  <c r="I8"/>
  <c r="I9"/>
  <c r="I10"/>
  <c r="I11"/>
  <c r="I12"/>
  <c r="I13"/>
  <c r="I14"/>
  <c r="I15"/>
  <c r="I16"/>
  <c r="I17"/>
  <c r="I18"/>
  <c r="I19"/>
  <c r="I20"/>
  <c r="I21"/>
  <c r="I3"/>
  <c r="H25"/>
  <c r="C25" s="1"/>
  <c r="H26"/>
  <c r="C26" s="1"/>
  <c r="H27"/>
  <c r="C27" s="1"/>
  <c r="H28"/>
  <c r="C28" s="1"/>
  <c r="H29"/>
  <c r="C29" s="1"/>
  <c r="H30"/>
  <c r="C30" s="1"/>
  <c r="H31"/>
  <c r="C31" s="1"/>
  <c r="H32"/>
  <c r="C32" s="1"/>
  <c r="H33"/>
  <c r="C33" s="1"/>
  <c r="H34"/>
  <c r="C34" s="1"/>
  <c r="H35"/>
  <c r="C35" s="1"/>
  <c r="H36"/>
  <c r="C36" s="1"/>
  <c r="H37"/>
  <c r="C37" s="1"/>
  <c r="H38"/>
  <c r="C38" s="1"/>
  <c r="H39"/>
  <c r="C39" s="1"/>
  <c r="H40"/>
  <c r="C40" s="1"/>
  <c r="H41"/>
  <c r="C41" s="1"/>
  <c r="H42"/>
  <c r="C42" s="1"/>
  <c r="H24"/>
  <c r="C24" s="1"/>
  <c r="F4"/>
  <c r="C4" s="1"/>
  <c r="F5"/>
  <c r="C5" s="1"/>
  <c r="F6"/>
  <c r="C6" s="1"/>
  <c r="F7"/>
  <c r="C7" s="1"/>
  <c r="F8"/>
  <c r="C8" s="1"/>
  <c r="F9"/>
  <c r="C9" s="1"/>
  <c r="F10"/>
  <c r="C10" s="1"/>
  <c r="F11"/>
  <c r="C11" s="1"/>
  <c r="F12"/>
  <c r="C12" s="1"/>
  <c r="F13"/>
  <c r="C13" s="1"/>
  <c r="F14"/>
  <c r="C14" s="1"/>
  <c r="F15"/>
  <c r="C15" s="1"/>
  <c r="F16"/>
  <c r="C16" s="1"/>
  <c r="F17"/>
  <c r="C17" s="1"/>
  <c r="F18"/>
  <c r="C18" s="1"/>
  <c r="F19"/>
  <c r="C19" s="1"/>
  <c r="F20"/>
  <c r="C20" s="1"/>
  <c r="F21"/>
  <c r="C21" s="1"/>
  <c r="F3"/>
  <c r="C3" s="1"/>
</calcChain>
</file>

<file path=xl/sharedStrings.xml><?xml version="1.0" encoding="utf-8"?>
<sst xmlns="http://schemas.openxmlformats.org/spreadsheetml/2006/main" count="111" uniqueCount="81">
  <si>
    <t>Ref.  Part No.</t>
  </si>
  <si>
    <t>Description</t>
  </si>
  <si>
    <t>Qty.</t>
  </si>
  <si>
    <t>Screw, 4x16 INOX</t>
  </si>
  <si>
    <t>1/8" 6x8 union elbow</t>
  </si>
  <si>
    <t>Pump support bracket</t>
  </si>
  <si>
    <t>1/4" 6x8 union elbow</t>
  </si>
  <si>
    <t>Washer, uni 6593 4x16</t>
  </si>
  <si>
    <t>Supplementary pipe</t>
  </si>
  <si>
    <t>Thermal protection for pump</t>
  </si>
  <si>
    <t>Water pipe for brush</t>
  </si>
  <si>
    <t>Pump vibration damping support</t>
  </si>
  <si>
    <t>Wiper blade</t>
  </si>
  <si>
    <t>Solution pump, 115V</t>
  </si>
  <si>
    <t>Blade support</t>
  </si>
  <si>
    <t>Filter for solution,</t>
  </si>
  <si>
    <t>Squeegee cap</t>
  </si>
  <si>
    <t>Nut, uni 5588 M4</t>
  </si>
  <si>
    <t>1/8" hose fitting</t>
  </si>
  <si>
    <t>Washer, uni 6593 4x12</t>
  </si>
  <si>
    <t>Self tapping screw + uni 6954 3.5 x 19</t>
  </si>
  <si>
    <t>Pipe for solution</t>
  </si>
  <si>
    <t>Guide for the squeegee adjustment spring 1</t>
  </si>
  <si>
    <t>1/8" FFF union tee</t>
  </si>
  <si>
    <t>Squeegee pad support</t>
  </si>
  <si>
    <t>Straight male pipe fitting, 8x6 1/8"</t>
  </si>
  <si>
    <t>Screw, uni 5931 5x12</t>
  </si>
  <si>
    <t>1/8" MF union elbow</t>
  </si>
  <si>
    <t>Suction shute</t>
  </si>
  <si>
    <t>Mini 1/8" ball valve</t>
  </si>
  <si>
    <t>Fixing bracket</t>
  </si>
  <si>
    <t>Screw, iso 7380 5x12</t>
  </si>
  <si>
    <t>Accessory support bracket</t>
  </si>
  <si>
    <t>A.</t>
  </si>
  <si>
    <t>Complete KIT squeegee</t>
  </si>
  <si>
    <t>1255025N</t>
  </si>
  <si>
    <t>1/8" small coupling</t>
  </si>
  <si>
    <t>E86903</t>
  </si>
  <si>
    <t>E89288</t>
  </si>
  <si>
    <t>E89417</t>
  </si>
  <si>
    <t>E89289</t>
  </si>
  <si>
    <t>E89018</t>
  </si>
  <si>
    <t>E89012</t>
  </si>
  <si>
    <t>E89031</t>
  </si>
  <si>
    <t>E89028</t>
  </si>
  <si>
    <t>E89032</t>
  </si>
  <si>
    <t>E89348</t>
  </si>
  <si>
    <t>E89019</t>
  </si>
  <si>
    <t>E85587</t>
  </si>
  <si>
    <t>E89083</t>
  </si>
  <si>
    <t>E89033</t>
  </si>
  <si>
    <t>E89069</t>
  </si>
  <si>
    <t>E86399</t>
  </si>
  <si>
    <t>E89034</t>
  </si>
  <si>
    <t>E87797</t>
  </si>
  <si>
    <t>E89134</t>
  </si>
  <si>
    <t>E89024</t>
  </si>
  <si>
    <t>E89135</t>
  </si>
  <si>
    <t>Ref.</t>
  </si>
  <si>
    <t xml:space="preserve">Ref. </t>
  </si>
  <si>
    <t>SKU</t>
  </si>
  <si>
    <t>AS30/36 Screw M.4-16</t>
  </si>
  <si>
    <t>Thermal Protection</t>
  </si>
  <si>
    <t>Pump vibration support</t>
  </si>
  <si>
    <t>Solution Pump for  GS15</t>
  </si>
  <si>
    <t>Solution filter  GS15</t>
  </si>
  <si>
    <t>Nut    M4</t>
  </si>
  <si>
    <t>Fitting 1/8" x 1/4 hose barb</t>
  </si>
  <si>
    <t>Solution Tube</t>
  </si>
  <si>
    <t>Supplement pipe</t>
  </si>
  <si>
    <t>Blade, Squeegee Outer</t>
  </si>
  <si>
    <t>Blade Support GS15</t>
  </si>
  <si>
    <t>Squeegee Cap GS15</t>
  </si>
  <si>
    <t>Blade, Squeegee Inner</t>
  </si>
  <si>
    <t>Washer</t>
  </si>
  <si>
    <t>Screw 3.5 x 19</t>
  </si>
  <si>
    <t>squeegee adjust spring guide GS15</t>
  </si>
  <si>
    <t>Squeegee Pad Support GS15</t>
  </si>
  <si>
    <t>Suction chute   GS15</t>
  </si>
  <si>
    <t>Fixing bracket  GS15</t>
  </si>
  <si>
    <t>Screw ISO 7380 5 x 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</si>
</sst>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 Bold Italic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3"/>
    </xf>
    <xf numFmtId="0" fontId="4" fillId="0" borderId="1" xfId="0" applyFont="1" applyBorder="1"/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2"/>
  <sheetViews>
    <sheetView topLeftCell="A19" workbookViewId="0">
      <selection activeCell="I24" sqref="I24:I42"/>
    </sheetView>
  </sheetViews>
  <sheetFormatPr defaultRowHeight="15"/>
  <cols>
    <col min="1" max="1" width="11.85546875" bestFit="1" customWidth="1"/>
    <col min="2" max="2" width="8" bestFit="1" customWidth="1"/>
    <col min="3" max="3" width="8" customWidth="1"/>
    <col min="4" max="4" width="24.28515625" bestFit="1" customWidth="1"/>
    <col min="5" max="5" width="4.7109375" bestFit="1" customWidth="1"/>
    <col min="6" max="6" width="11.85546875" bestFit="1" customWidth="1"/>
    <col min="7" max="7" width="7.85546875" bestFit="1" customWidth="1"/>
    <col min="8" max="8" width="14.85546875" customWidth="1"/>
    <col min="9" max="9" width="30.7109375" style="7" customWidth="1"/>
    <col min="10" max="10" width="4.7109375" bestFit="1" customWidth="1"/>
  </cols>
  <sheetData>
    <row r="2" spans="1:9">
      <c r="A2" s="1" t="s">
        <v>0</v>
      </c>
      <c r="D2" s="1" t="s">
        <v>1</v>
      </c>
      <c r="E2" s="1" t="s">
        <v>2</v>
      </c>
    </row>
    <row r="3" spans="1:9">
      <c r="A3" s="2">
        <v>1</v>
      </c>
      <c r="B3" s="3">
        <v>1105494</v>
      </c>
      <c r="C3" s="3" t="str">
        <f>LEFT(F3,6)</f>
        <v>E86903</v>
      </c>
      <c r="D3" s="4" t="s">
        <v>3</v>
      </c>
      <c r="E3" s="3">
        <v>9</v>
      </c>
      <c r="F3" t="str">
        <f>VLOOKUP(B3,[1]Sheet2!$F$2:$I$17496,4,FALSE)</f>
        <v xml:space="preserve">E8690300                      </v>
      </c>
      <c r="I3" s="18" t="str">
        <f>IFERROR(VLOOKUP(TRIM(B3),[2]!Table_Query_from_BetcoViews[[AlternateID]:[ItemDescr2]],5,FALSE),D3)</f>
        <v>AS30/36 Screw M.4-16</v>
      </c>
    </row>
    <row r="4" spans="1:9">
      <c r="A4" s="2">
        <v>2</v>
      </c>
      <c r="B4" s="3">
        <v>22602010</v>
      </c>
      <c r="C4" s="3" t="str">
        <f>LEFT(F4,6)</f>
        <v>E89288</v>
      </c>
      <c r="D4" s="4" t="s">
        <v>5</v>
      </c>
      <c r="E4" s="3">
        <v>1</v>
      </c>
      <c r="F4" t="str">
        <f>VLOOKUP(B4,[1]Sheet2!$F$2:$I$17496,4,FALSE)</f>
        <v xml:space="preserve">E8928800                      </v>
      </c>
      <c r="I4" s="18" t="str">
        <f>IFERROR(VLOOKUP(TRIM(B4),[2]!Table_Query_from_BetcoViews[[AlternateID]:[ItemDescr2]],5,FALSE),D4)</f>
        <v>Pump support bracket</v>
      </c>
    </row>
    <row r="5" spans="1:9">
      <c r="A5" s="2">
        <v>3</v>
      </c>
      <c r="B5" s="3">
        <v>1108807</v>
      </c>
      <c r="C5" s="3" t="e">
        <f>LEFT(F5,6)</f>
        <v>#N/A</v>
      </c>
      <c r="D5" s="4" t="s">
        <v>7</v>
      </c>
      <c r="E5" s="3">
        <v>11</v>
      </c>
      <c r="F5" t="e">
        <f>VLOOKUP(B5,[1]Sheet2!$F$2:$I$17496,4,FALSE)</f>
        <v>#N/A</v>
      </c>
      <c r="I5" s="18" t="str">
        <f>IFERROR(VLOOKUP(TRIM(B5),[2]!Table_Query_from_BetcoViews[[AlternateID]:[ItemDescr2]],5,FALSE),D5)</f>
        <v>Washer, uni 6593 4x16</v>
      </c>
    </row>
    <row r="6" spans="1:9">
      <c r="A6" s="2">
        <v>4</v>
      </c>
      <c r="B6" s="3">
        <v>13802018</v>
      </c>
      <c r="C6" s="3" t="str">
        <f>LEFT(F6,6)</f>
        <v>E89417</v>
      </c>
      <c r="D6" s="4" t="s">
        <v>9</v>
      </c>
      <c r="E6" s="3">
        <v>1</v>
      </c>
      <c r="F6" t="str">
        <f>VLOOKUP(B6,[1]Sheet2!$F$2:$I$17496,4,FALSE)</f>
        <v xml:space="preserve">E8941700                      </v>
      </c>
      <c r="I6" s="18" t="str">
        <f>IFERROR(VLOOKUP(TRIM(B6),[2]!Table_Query_from_BetcoViews[[AlternateID]:[ItemDescr2]],5,FALSE),D6)</f>
        <v>Thermal Protection</v>
      </c>
    </row>
    <row r="7" spans="1:9">
      <c r="A7" s="2">
        <v>5</v>
      </c>
      <c r="B7" s="3">
        <v>22602017</v>
      </c>
      <c r="C7" s="3" t="str">
        <f>LEFT(F7,6)</f>
        <v>E89289</v>
      </c>
      <c r="D7" s="4" t="s">
        <v>11</v>
      </c>
      <c r="E7" s="3">
        <v>2</v>
      </c>
      <c r="F7" t="str">
        <f>VLOOKUP(B7,[1]Sheet2!$F$2:$I$17496,4,FALSE)</f>
        <v xml:space="preserve">E8928900                      </v>
      </c>
      <c r="I7" s="18" t="str">
        <f>IFERROR(VLOOKUP(TRIM(B7),[2]!Table_Query_from_BetcoViews[[AlternateID]:[ItemDescr2]],5,FALSE),D7)</f>
        <v>Pump vibration support</v>
      </c>
    </row>
    <row r="8" spans="1:9">
      <c r="A8" s="2">
        <v>6</v>
      </c>
      <c r="B8" s="3">
        <v>14002001</v>
      </c>
      <c r="C8" s="3" t="str">
        <f>LEFT(F8,6)</f>
        <v>E89012</v>
      </c>
      <c r="D8" s="4" t="s">
        <v>13</v>
      </c>
      <c r="E8" s="3">
        <v>1</v>
      </c>
      <c r="F8" t="str">
        <f>VLOOKUP(B8,[1]Sheet2!$F$2:$I$17496,4,FALSE)</f>
        <v xml:space="preserve">E8901200                      </v>
      </c>
      <c r="I8" s="18" t="str">
        <f>IFERROR(VLOOKUP(TRIM(B8),[2]!Table_Query_from_BetcoViews[[AlternateID]:[ItemDescr2]],5,FALSE),D8)</f>
        <v>Solution Pump for  GS15</v>
      </c>
    </row>
    <row r="9" spans="1:9">
      <c r="A9" s="2">
        <v>7</v>
      </c>
      <c r="B9" s="3">
        <v>25002005</v>
      </c>
      <c r="C9" s="3" t="str">
        <f>LEFT(F9,6)</f>
        <v>E89028</v>
      </c>
      <c r="D9" s="4" t="s">
        <v>15</v>
      </c>
      <c r="E9" s="3">
        <v>1</v>
      </c>
      <c r="F9" t="str">
        <f>VLOOKUP(B9,[1]Sheet2!$F$2:$I$17496,4,FALSE)</f>
        <v xml:space="preserve">E8902800                      </v>
      </c>
      <c r="I9" s="18" t="str">
        <f>IFERROR(VLOOKUP(TRIM(B9),[2]!Table_Query_from_BetcoViews[[AlternateID]:[ItemDescr2]],5,FALSE),D9)</f>
        <v>Solution filter  GS15</v>
      </c>
    </row>
    <row r="10" spans="1:9">
      <c r="A10" s="2">
        <v>8</v>
      </c>
      <c r="B10" s="3">
        <v>1105121</v>
      </c>
      <c r="C10" s="3" t="str">
        <f>LEFT(F10,6)</f>
        <v>E89029</v>
      </c>
      <c r="D10" s="4" t="s">
        <v>17</v>
      </c>
      <c r="E10" s="3">
        <v>2</v>
      </c>
      <c r="F10" t="str">
        <f>VLOOKUP(B10,[1]Sheet2!$F$2:$I$17496,4,FALSE)</f>
        <v xml:space="preserve">E8902900                      </v>
      </c>
      <c r="I10" s="18" t="str">
        <f>IFERROR(VLOOKUP(TRIM(B10),[2]!Table_Query_from_BetcoViews[[AlternateID]:[ItemDescr2]],5,FALSE),D10)</f>
        <v>Nut    M4</v>
      </c>
    </row>
    <row r="11" spans="1:9">
      <c r="A11" s="2">
        <v>9</v>
      </c>
      <c r="B11" s="3">
        <v>1255003</v>
      </c>
      <c r="C11" s="3" t="str">
        <f>LEFT(F11,6)</f>
        <v>E85587</v>
      </c>
      <c r="D11" s="4" t="s">
        <v>18</v>
      </c>
      <c r="E11" s="3">
        <v>1</v>
      </c>
      <c r="F11" t="str">
        <f>VLOOKUP(B11,[1]Sheet2!$F$2:$I$17496,4,FALSE)</f>
        <v xml:space="preserve">E8558700                      </v>
      </c>
      <c r="I11" s="18" t="str">
        <f>IFERROR(VLOOKUP(TRIM(B11),[2]!Table_Query_from_BetcoViews[[AlternateID]:[ItemDescr2]],5,FALSE),D11)</f>
        <v>Fitting 1/8" x 1/4 hose barb</v>
      </c>
    </row>
    <row r="12" spans="1:9">
      <c r="A12" s="2">
        <v>10</v>
      </c>
      <c r="B12" s="3">
        <v>25002032</v>
      </c>
      <c r="C12" s="3" t="e">
        <f>LEFT(F12,6)</f>
        <v>#N/A</v>
      </c>
      <c r="D12" s="4" t="s">
        <v>8</v>
      </c>
      <c r="E12" s="3">
        <v>1</v>
      </c>
      <c r="F12" t="e">
        <f>VLOOKUP(B12,[1]Sheet2!$F$2:$I$17496,4,FALSE)</f>
        <v>#N/A</v>
      </c>
      <c r="I12" s="18" t="str">
        <f>IFERROR(VLOOKUP(TRIM(B12),[2]!Table_Query_from_BetcoViews[[AlternateID]:[ItemDescr2]],5,FALSE),D12)</f>
        <v>Supplementary pipe</v>
      </c>
    </row>
    <row r="13" spans="1:9">
      <c r="A13" s="2">
        <v>11</v>
      </c>
      <c r="B13" s="3">
        <v>25002024</v>
      </c>
      <c r="C13" s="3" t="str">
        <f>LEFT(F13,6)</f>
        <v>E89069</v>
      </c>
      <c r="D13" s="4" t="s">
        <v>21</v>
      </c>
      <c r="E13" s="3">
        <v>1</v>
      </c>
      <c r="F13" t="str">
        <f>VLOOKUP(B13,[1]Sheet2!$F$2:$I$17496,4,FALSE)</f>
        <v xml:space="preserve">E8906900                      </v>
      </c>
      <c r="I13" s="18" t="str">
        <f>IFERROR(VLOOKUP(TRIM(B13),[2]!Table_Query_from_BetcoViews[[AlternateID]:[ItemDescr2]],5,FALSE),D13)</f>
        <v>Solution Tube</v>
      </c>
    </row>
    <row r="14" spans="1:9">
      <c r="A14" s="2">
        <v>12</v>
      </c>
      <c r="B14" s="3">
        <v>1255010</v>
      </c>
      <c r="C14" s="3" t="e">
        <f>LEFT(F14,6)</f>
        <v>#N/A</v>
      </c>
      <c r="D14" s="4" t="s">
        <v>23</v>
      </c>
      <c r="E14" s="3">
        <v>1</v>
      </c>
      <c r="F14" t="e">
        <f>VLOOKUP(B14,[1]Sheet2!$F$2:$I$17496,4,FALSE)</f>
        <v>#N/A</v>
      </c>
      <c r="I14" s="18" t="str">
        <f>IFERROR(VLOOKUP(TRIM(B14),[2]!Table_Query_from_BetcoViews[[AlternateID]:[ItemDescr2]],5,FALSE),D14)</f>
        <v>1/8" FFF union tee</v>
      </c>
    </row>
    <row r="15" spans="1:9">
      <c r="A15" s="2">
        <v>13</v>
      </c>
      <c r="B15" s="3">
        <v>1255009</v>
      </c>
      <c r="C15" s="3" t="e">
        <f>LEFT(F15,6)</f>
        <v>#N/A</v>
      </c>
      <c r="D15" s="4" t="s">
        <v>25</v>
      </c>
      <c r="E15" s="3">
        <v>2</v>
      </c>
      <c r="F15" t="e">
        <f>VLOOKUP(B15,[1]Sheet2!$F$2:$I$17496,4,FALSE)</f>
        <v>#N/A</v>
      </c>
      <c r="I15" s="18" t="str">
        <f>IFERROR(VLOOKUP(TRIM(B15),[2]!Table_Query_from_BetcoViews[[AlternateID]:[ItemDescr2]],5,FALSE),D15)</f>
        <v>Straight male pipe fitting, 8x6 1/8"</v>
      </c>
    </row>
    <row r="16" spans="1:9">
      <c r="A16" s="2">
        <v>14</v>
      </c>
      <c r="B16" s="3">
        <v>1255007</v>
      </c>
      <c r="C16" s="3" t="e">
        <f>LEFT(F16,6)</f>
        <v>#N/A</v>
      </c>
      <c r="D16" s="4" t="s">
        <v>27</v>
      </c>
      <c r="E16" s="3">
        <v>2</v>
      </c>
      <c r="F16" t="e">
        <f>VLOOKUP(B16,[1]Sheet2!$F$2:$I$17496,4,FALSE)</f>
        <v>#N/A</v>
      </c>
      <c r="I16" s="18" t="str">
        <f>IFERROR(VLOOKUP(TRIM(B16),[2]!Table_Query_from_BetcoViews[[AlternateID]:[ItemDescr2]],5,FALSE),D16)</f>
        <v>1/8" MF union elbow</v>
      </c>
    </row>
    <row r="17" spans="1:9">
      <c r="A17" s="2">
        <v>15</v>
      </c>
      <c r="B17" s="3">
        <v>1320088</v>
      </c>
      <c r="C17" s="3" t="e">
        <f>LEFT(F17,6)</f>
        <v>#N/A</v>
      </c>
      <c r="D17" s="4" t="s">
        <v>29</v>
      </c>
      <c r="E17" s="3">
        <v>1</v>
      </c>
      <c r="F17" t="e">
        <f>VLOOKUP(B17,[1]Sheet2!$F$2:$I$17496,4,FALSE)</f>
        <v>#N/A</v>
      </c>
      <c r="I17" s="18" t="str">
        <f>IFERROR(VLOOKUP(TRIM(B17),[2]!Table_Query_from_BetcoViews[[AlternateID]:[ItemDescr2]],5,FALSE),D17)</f>
        <v>Mini 1/8" ball valve</v>
      </c>
    </row>
    <row r="18" spans="1:9">
      <c r="A18" s="2">
        <v>16</v>
      </c>
      <c r="B18" s="3">
        <v>25002009</v>
      </c>
      <c r="C18" s="3" t="e">
        <f>LEFT(F18,6)</f>
        <v>#N/A</v>
      </c>
      <c r="D18" s="4" t="s">
        <v>10</v>
      </c>
      <c r="E18" s="3">
        <v>1</v>
      </c>
      <c r="F18" t="e">
        <f>VLOOKUP(B18,[1]Sheet2!$F$2:$I$17496,4,FALSE)</f>
        <v>#N/A</v>
      </c>
      <c r="I18" s="18" t="str">
        <f>IFERROR(VLOOKUP(TRIM(B18),[2]!Table_Query_from_BetcoViews[[AlternateID]:[ItemDescr2]],5,FALSE),D18)</f>
        <v>Water pipe for brush</v>
      </c>
    </row>
    <row r="19" spans="1:9">
      <c r="A19" s="2">
        <v>17</v>
      </c>
      <c r="B19" s="3">
        <v>25002010</v>
      </c>
      <c r="C19" s="3" t="str">
        <f>LEFT(F19,6)</f>
        <v>E89135</v>
      </c>
      <c r="D19" s="4" t="s">
        <v>8</v>
      </c>
      <c r="E19" s="3">
        <v>1</v>
      </c>
      <c r="F19" t="str">
        <f>VLOOKUP(B19,[1]Sheet2!$F$2:$I$17496,4,FALSE)</f>
        <v xml:space="preserve">E8913500                      </v>
      </c>
      <c r="I19" s="18" t="str">
        <f>IFERROR(VLOOKUP(TRIM(B19),[2]!Table_Query_from_BetcoViews[[AlternateID]:[ItemDescr2]],5,FALSE),D19)</f>
        <v>Supplement pipe</v>
      </c>
    </row>
    <row r="20" spans="1:9">
      <c r="A20" s="2">
        <v>18</v>
      </c>
      <c r="B20" s="3">
        <v>22602012</v>
      </c>
      <c r="C20" s="3" t="e">
        <f>LEFT(F20,6)</f>
        <v>#N/A</v>
      </c>
      <c r="D20" s="4" t="s">
        <v>32</v>
      </c>
      <c r="E20" s="3">
        <v>1</v>
      </c>
      <c r="F20" t="e">
        <f>VLOOKUP(B20,[1]Sheet2!$F$2:$I$17496,4,FALSE)</f>
        <v>#N/A</v>
      </c>
      <c r="I20" s="18" t="str">
        <f>IFERROR(VLOOKUP(TRIM(B20),[2]!Table_Query_from_BetcoViews[[AlternateID]:[ItemDescr2]],5,FALSE),D20)</f>
        <v>Accessory support bracket</v>
      </c>
    </row>
    <row r="21" spans="1:9">
      <c r="A21" s="2">
        <v>19</v>
      </c>
      <c r="B21" s="4" t="s">
        <v>35</v>
      </c>
      <c r="C21" s="3" t="e">
        <f>LEFT(F21,6)</f>
        <v>#N/A</v>
      </c>
      <c r="D21" s="4" t="s">
        <v>36</v>
      </c>
      <c r="E21" s="3">
        <v>1</v>
      </c>
      <c r="F21" t="e">
        <f>VLOOKUP(B21,[1]Sheet2!$F$2:$I$17496,4,FALSE)</f>
        <v>#N/A</v>
      </c>
      <c r="I21" s="18" t="str">
        <f>IFERROR(VLOOKUP(TRIM(B21),[2]!Table_Query_from_BetcoViews[[AlternateID]:[ItemDescr2]],5,FALSE),D21)</f>
        <v>1/8" small coupling</v>
      </c>
    </row>
    <row r="22" spans="1:9">
      <c r="I22" s="18">
        <f>IFERROR(VLOOKUP(TRIM(B22),[2]!Table_Query_from_BetcoViews[[AlternateID]:[ItemDescr2]],5,FALSE),D22)</f>
        <v>0</v>
      </c>
    </row>
    <row r="23" spans="1:9">
      <c r="A23" s="1" t="s">
        <v>0</v>
      </c>
      <c r="D23" s="5" t="s">
        <v>1</v>
      </c>
      <c r="E23" s="1" t="s">
        <v>2</v>
      </c>
      <c r="I23" s="18" t="str">
        <f>IFERROR(VLOOKUP(TRIM(B23),[2]!Table_Query_from_BetcoViews[[AlternateID]:[ItemDescr2]],5,FALSE),D23)</f>
        <v>Description</v>
      </c>
    </row>
    <row r="24" spans="1:9">
      <c r="A24" s="2">
        <v>20</v>
      </c>
      <c r="B24" s="3">
        <v>1255028</v>
      </c>
      <c r="C24" s="3" t="e">
        <f>LEFT(H24,6)</f>
        <v>#N/A</v>
      </c>
      <c r="D24" s="6" t="s">
        <v>4</v>
      </c>
      <c r="E24" s="3">
        <v>1</v>
      </c>
      <c r="H24" t="e">
        <f>VLOOKUP(B24,[1]Sheet2!$F$2:$I$17496,4,FALSE)</f>
        <v>#N/A</v>
      </c>
      <c r="I24" s="18" t="str">
        <f>IFERROR(VLOOKUP(TRIM(B24),[2]!Table_Query_from_BetcoViews[[AlternateID]:[ItemDescr2]],5,FALSE),D24)</f>
        <v>1/8" 6x8 union elbow</v>
      </c>
    </row>
    <row r="25" spans="1:9">
      <c r="A25" s="2">
        <v>21</v>
      </c>
      <c r="B25" s="3">
        <v>1255034</v>
      </c>
      <c r="C25" s="3" t="e">
        <f t="shared" ref="C25:C42" si="0">LEFT(H25,6)</f>
        <v>#N/A</v>
      </c>
      <c r="D25" s="6" t="s">
        <v>6</v>
      </c>
      <c r="E25" s="3">
        <v>1</v>
      </c>
      <c r="H25" t="e">
        <f>VLOOKUP(B25,[1]Sheet2!$F$2:$I$17496,4,FALSE)</f>
        <v>#N/A</v>
      </c>
      <c r="I25" s="18" t="str">
        <f>IFERROR(VLOOKUP(TRIM(B25),[2]!Table_Query_from_BetcoViews[[AlternateID]:[ItemDescr2]],5,FALSE),D25)</f>
        <v>1/4" 6x8 union elbow</v>
      </c>
    </row>
    <row r="26" spans="1:9">
      <c r="A26" s="2">
        <v>22</v>
      </c>
      <c r="B26" s="3">
        <v>25002023</v>
      </c>
      <c r="C26" s="3" t="e">
        <f t="shared" si="0"/>
        <v>#N/A</v>
      </c>
      <c r="D26" s="6" t="s">
        <v>8</v>
      </c>
      <c r="E26" s="3">
        <v>1</v>
      </c>
      <c r="H26" t="e">
        <f>VLOOKUP(B26,[1]Sheet2!$F$2:$I$17496,4,FALSE)</f>
        <v>#N/A</v>
      </c>
      <c r="I26" s="18" t="str">
        <f>IFERROR(VLOOKUP(TRIM(B26),[2]!Table_Query_from_BetcoViews[[AlternateID]:[ItemDescr2]],5,FALSE),D26)</f>
        <v>Supplementary pipe</v>
      </c>
    </row>
    <row r="27" spans="1:9">
      <c r="A27" s="2">
        <v>23</v>
      </c>
      <c r="B27" s="3">
        <v>25002022</v>
      </c>
      <c r="C27" s="3" t="e">
        <f t="shared" si="0"/>
        <v>#N/A</v>
      </c>
      <c r="D27" s="6" t="s">
        <v>10</v>
      </c>
      <c r="E27" s="3">
        <v>1</v>
      </c>
      <c r="H27" t="e">
        <f>VLOOKUP(B27,[1]Sheet2!$F$2:$I$17496,4,FALSE)</f>
        <v>#N/A</v>
      </c>
      <c r="I27" s="18" t="str">
        <f>IFERROR(VLOOKUP(TRIM(B27),[2]!Table_Query_from_BetcoViews[[AlternateID]:[ItemDescr2]],5,FALSE),D27)</f>
        <v>Water pipe for brush</v>
      </c>
    </row>
    <row r="28" spans="1:9">
      <c r="A28" s="2">
        <v>25</v>
      </c>
      <c r="B28" s="3">
        <v>21602000</v>
      </c>
      <c r="C28" s="3" t="str">
        <f t="shared" si="0"/>
        <v>E89018</v>
      </c>
      <c r="D28" s="6" t="s">
        <v>12</v>
      </c>
      <c r="E28" s="3">
        <v>2</v>
      </c>
      <c r="H28" t="str">
        <f>VLOOKUP(B28,[1]Sheet2!$F$2:$I$17496,4,FALSE)</f>
        <v xml:space="preserve">E8901800                      </v>
      </c>
      <c r="I28" s="18" t="str">
        <f>IFERROR(VLOOKUP(TRIM(B28),[2]!Table_Query_from_BetcoViews[[AlternateID]:[ItemDescr2]],5,FALSE),D28)</f>
        <v>Blade, Squeegee Outer</v>
      </c>
    </row>
    <row r="29" spans="1:9">
      <c r="A29" s="2">
        <v>26</v>
      </c>
      <c r="B29" s="3">
        <v>22602000</v>
      </c>
      <c r="C29" s="3" t="str">
        <f t="shared" si="0"/>
        <v>E89031</v>
      </c>
      <c r="D29" s="6" t="s">
        <v>14</v>
      </c>
      <c r="E29" s="3">
        <v>2</v>
      </c>
      <c r="H29" t="str">
        <f>VLOOKUP(B29,[1]Sheet2!$F$2:$I$17496,4,FALSE)</f>
        <v xml:space="preserve">E8903100                      </v>
      </c>
      <c r="I29" s="18" t="str">
        <f>IFERROR(VLOOKUP(TRIM(B29),[2]!Table_Query_from_BetcoViews[[AlternateID]:[ItemDescr2]],5,FALSE),D29)</f>
        <v>Blade Support GS15</v>
      </c>
    </row>
    <row r="30" spans="1:9">
      <c r="A30" s="2">
        <v>27</v>
      </c>
      <c r="B30" s="3">
        <v>22602001</v>
      </c>
      <c r="C30" s="3" t="str">
        <f t="shared" si="0"/>
        <v>E89032</v>
      </c>
      <c r="D30" s="6" t="s">
        <v>16</v>
      </c>
      <c r="E30" s="3">
        <v>2</v>
      </c>
      <c r="H30" t="str">
        <f>VLOOKUP(B30,[1]Sheet2!$F$2:$I$17496,4,FALSE)</f>
        <v xml:space="preserve">E8903200                      </v>
      </c>
      <c r="I30" s="18" t="str">
        <f>IFERROR(VLOOKUP(TRIM(B30),[2]!Table_Query_from_BetcoViews[[AlternateID]:[ItemDescr2]],5,FALSE),D30)</f>
        <v>Squeegee Cap GS15</v>
      </c>
    </row>
    <row r="31" spans="1:9">
      <c r="A31" s="2">
        <v>28</v>
      </c>
      <c r="B31" s="3">
        <v>21602001</v>
      </c>
      <c r="C31" s="3" t="str">
        <f t="shared" si="0"/>
        <v>E89019</v>
      </c>
      <c r="D31" s="6" t="s">
        <v>12</v>
      </c>
      <c r="E31" s="3">
        <v>2</v>
      </c>
      <c r="H31" t="str">
        <f>VLOOKUP(B31,[1]Sheet2!$F$2:$I$17496,4,FALSE)</f>
        <v xml:space="preserve">E8901900                      </v>
      </c>
      <c r="I31" s="18" t="str">
        <f>IFERROR(VLOOKUP(TRIM(B31),[2]!Table_Query_from_BetcoViews[[AlternateID]:[ItemDescr2]],5,FALSE),D31)</f>
        <v>Blade, Squeegee Inner</v>
      </c>
    </row>
    <row r="32" spans="1:9">
      <c r="A32" s="2">
        <v>29</v>
      </c>
      <c r="B32" s="3">
        <v>1105330</v>
      </c>
      <c r="C32" s="3" t="str">
        <f t="shared" si="0"/>
        <v>E89083</v>
      </c>
      <c r="D32" s="6" t="s">
        <v>19</v>
      </c>
      <c r="E32" s="3">
        <v>9</v>
      </c>
      <c r="H32" t="str">
        <f>VLOOKUP(B32,[1]Sheet2!$F$2:$I$17496,4,FALSE)</f>
        <v xml:space="preserve">E8908300                      </v>
      </c>
      <c r="I32" s="18" t="str">
        <f>IFERROR(VLOOKUP(TRIM(B32),[2]!Table_Query_from_BetcoViews[[AlternateID]:[ItemDescr2]],5,FALSE),D32)</f>
        <v>Washer</v>
      </c>
    </row>
    <row r="33" spans="1:9">
      <c r="A33" s="2">
        <v>30</v>
      </c>
      <c r="B33" s="3">
        <v>1105353</v>
      </c>
      <c r="C33" s="3" t="str">
        <f t="shared" si="0"/>
        <v>E89033</v>
      </c>
      <c r="D33" s="6" t="s">
        <v>20</v>
      </c>
      <c r="E33" s="3">
        <v>4</v>
      </c>
      <c r="H33" t="str">
        <f>VLOOKUP(B33,[1]Sheet2!$F$2:$I$17496,4,FALSE)</f>
        <v xml:space="preserve">E8903300                      </v>
      </c>
      <c r="I33" s="18" t="str">
        <f>IFERROR(VLOOKUP(TRIM(B33),[2]!Table_Query_from_BetcoViews[[AlternateID]:[ItemDescr2]],5,FALSE),D33)</f>
        <v>Screw 3.5 x 19</v>
      </c>
    </row>
    <row r="34" spans="1:9">
      <c r="A34" s="2">
        <v>31</v>
      </c>
      <c r="B34" s="3">
        <v>21652001</v>
      </c>
      <c r="C34" s="3" t="str">
        <f t="shared" si="0"/>
        <v>E86399</v>
      </c>
      <c r="D34" s="6" t="s">
        <v>22</v>
      </c>
      <c r="H34" t="str">
        <f>VLOOKUP(B34,[1]Sheet2!$F$2:$I$17496,4,FALSE)</f>
        <v xml:space="preserve">E8639900                      </v>
      </c>
      <c r="I34" s="18" t="str">
        <f>IFERROR(VLOOKUP(TRIM(B34),[2]!Table_Query_from_BetcoViews[[AlternateID]:[ItemDescr2]],5,FALSE),D34)</f>
        <v>squeegee adjust spring guide GS15</v>
      </c>
    </row>
    <row r="35" spans="1:9">
      <c r="A35" s="2">
        <v>32</v>
      </c>
      <c r="B35" s="3">
        <v>22602008</v>
      </c>
      <c r="C35" s="3" t="str">
        <f t="shared" si="0"/>
        <v>E89034</v>
      </c>
      <c r="D35" s="6" t="s">
        <v>24</v>
      </c>
      <c r="E35" s="3">
        <v>2</v>
      </c>
      <c r="H35" t="str">
        <f>VLOOKUP(B35,[1]Sheet2!$F$2:$I$17496,4,FALSE)</f>
        <v xml:space="preserve">E8903400                      </v>
      </c>
      <c r="I35" s="18" t="str">
        <f>IFERROR(VLOOKUP(TRIM(B35),[2]!Table_Query_from_BetcoViews[[AlternateID]:[ItemDescr2]],5,FALSE),D35)</f>
        <v>Squeegee Pad Support GS15</v>
      </c>
    </row>
    <row r="36" spans="1:9">
      <c r="A36" s="2">
        <v>33</v>
      </c>
      <c r="B36" s="3">
        <v>1105500</v>
      </c>
      <c r="C36" s="3" t="str">
        <f t="shared" si="0"/>
        <v>E89035</v>
      </c>
      <c r="D36" s="6" t="s">
        <v>26</v>
      </c>
      <c r="E36" s="3">
        <v>1</v>
      </c>
      <c r="H36" t="str">
        <f>VLOOKUP(B36,[1]Sheet2!$F$2:$I$17496,4,FALSE)</f>
        <v xml:space="preserve">E8903500                      </v>
      </c>
      <c r="I36" s="18" t="str">
        <f>IFERROR(VLOOKUP(TRIM(B36),[2]!Table_Query_from_BetcoViews[[AlternateID]:[ItemDescr2]],5,FALSE),D36)</f>
        <v>Screw, uni 5931 5x12</v>
      </c>
    </row>
    <row r="37" spans="1:9">
      <c r="A37" s="2">
        <v>34</v>
      </c>
      <c r="B37" s="3">
        <v>21202040</v>
      </c>
      <c r="C37" s="3" t="str">
        <f t="shared" si="0"/>
        <v>E87797</v>
      </c>
      <c r="D37" s="6" t="s">
        <v>28</v>
      </c>
      <c r="E37" s="3">
        <v>1</v>
      </c>
      <c r="H37" t="str">
        <f>VLOOKUP(B37,[1]Sheet2!$F$2:$I$17496,4,FALSE)</f>
        <v xml:space="preserve">E8779700                      </v>
      </c>
      <c r="I37" s="18" t="str">
        <f>IFERROR(VLOOKUP(TRIM(B37),[2]!Table_Query_from_BetcoViews[[AlternateID]:[ItemDescr2]],5,FALSE),D37)</f>
        <v>Suction chute   GS15</v>
      </c>
    </row>
    <row r="38" spans="1:9">
      <c r="A38" s="2">
        <v>35</v>
      </c>
      <c r="B38" s="3">
        <v>22602018</v>
      </c>
      <c r="C38" s="3" t="str">
        <f t="shared" si="0"/>
        <v>E89134</v>
      </c>
      <c r="D38" s="6" t="s">
        <v>30</v>
      </c>
      <c r="E38" s="3">
        <v>1</v>
      </c>
      <c r="H38" t="str">
        <f>VLOOKUP(B38,[1]Sheet2!$F$2:$I$17496,4,FALSE)</f>
        <v xml:space="preserve">E8913400                      </v>
      </c>
      <c r="I38" s="18" t="str">
        <f>IFERROR(VLOOKUP(TRIM(B38),[2]!Table_Query_from_BetcoViews[[AlternateID]:[ItemDescr2]],5,FALSE),D38)</f>
        <v>Fixing bracket  GS15</v>
      </c>
    </row>
    <row r="39" spans="1:9">
      <c r="A39" s="2">
        <v>36</v>
      </c>
      <c r="B39" s="3">
        <v>1105784</v>
      </c>
      <c r="C39" s="3" t="str">
        <f t="shared" si="0"/>
        <v>E89024</v>
      </c>
      <c r="D39" s="6" t="s">
        <v>31</v>
      </c>
      <c r="E39" s="3">
        <v>2</v>
      </c>
      <c r="H39" t="str">
        <f>VLOOKUP(B39,[1]Sheet2!$F$2:$I$17496,4,FALSE)</f>
        <v xml:space="preserve">E8902400                      </v>
      </c>
      <c r="I39" s="18" t="str">
        <f>IFERROR(VLOOKUP(TRIM(B39),[2]!Table_Query_from_BetcoViews[[AlternateID]:[ItemDescr2]],5,FALSE),D39)</f>
        <v>Screw ISO 7380 5 x 12</v>
      </c>
    </row>
    <row r="40" spans="1:9">
      <c r="C40" s="3" t="e">
        <f t="shared" si="0"/>
        <v>#N/A</v>
      </c>
      <c r="D40" s="7"/>
      <c r="H40" t="e">
        <f>VLOOKUP(B40,[1]Sheet2!$F$2:$I$17496,4,FALSE)</f>
        <v>#N/A</v>
      </c>
      <c r="I40" s="18">
        <f>IFERROR(VLOOKUP(TRIM(B40),[2]!Table_Query_from_BetcoViews[[AlternateID]:[ItemDescr2]],5,FALSE),D40)</f>
        <v>0</v>
      </c>
    </row>
    <row r="41" spans="1:9">
      <c r="A41" s="4" t="s">
        <v>33</v>
      </c>
      <c r="B41" s="3">
        <v>23102023</v>
      </c>
      <c r="C41" s="3" t="e">
        <f t="shared" si="0"/>
        <v>#N/A</v>
      </c>
      <c r="D41" s="6" t="s">
        <v>34</v>
      </c>
      <c r="H41" t="e">
        <f>VLOOKUP(B41,[1]Sheet2!$F$2:$I$17496,4,FALSE)</f>
        <v>#N/A</v>
      </c>
      <c r="I41" s="18" t="str">
        <f>IFERROR(VLOOKUP(TRIM(B41),[2]!Table_Query_from_BetcoViews[[AlternateID]:[ItemDescr2]],5,FALSE),D41)</f>
        <v>Complete KIT squeegee</v>
      </c>
    </row>
    <row r="42" spans="1:9">
      <c r="C42" s="3" t="e">
        <f t="shared" si="0"/>
        <v>#N/A</v>
      </c>
      <c r="D42" s="7"/>
      <c r="H42" t="e">
        <f>VLOOKUP(B42,[1]Sheet2!$F$2:$I$17496,4,FALSE)</f>
        <v>#N/A</v>
      </c>
      <c r="I42" s="18">
        <f>IFERROR(VLOOKUP(TRIM(B42),[2]!Table_Query_from_BetcoViews[[AlternateID]:[ItemDescr2]],5,FALSE),D42)</f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A2" sqref="A2:I21"/>
    </sheetView>
  </sheetViews>
  <sheetFormatPr defaultRowHeight="12" customHeight="1"/>
  <cols>
    <col min="1" max="1" width="4.5703125" style="8" customWidth="1"/>
    <col min="2" max="2" width="9" style="9" customWidth="1"/>
    <col min="3" max="3" width="27.28515625" customWidth="1"/>
    <col min="4" max="4" width="4.28515625" style="8" customWidth="1"/>
    <col min="5" max="5" width="2.28515625" customWidth="1"/>
    <col min="6" max="6" width="4.140625" style="8" customWidth="1"/>
    <col min="7" max="7" width="8.7109375" style="9" customWidth="1"/>
    <col min="8" max="8" width="22.42578125" customWidth="1"/>
    <col min="9" max="9" width="5.140625" style="8" customWidth="1"/>
  </cols>
  <sheetData>
    <row r="2" spans="1:9" ht="12" customHeight="1">
      <c r="A2" s="11" t="s">
        <v>58</v>
      </c>
      <c r="B2" s="12" t="s">
        <v>60</v>
      </c>
      <c r="C2" s="13" t="s">
        <v>1</v>
      </c>
      <c r="D2" s="11" t="s">
        <v>2</v>
      </c>
      <c r="E2" s="14"/>
      <c r="F2" s="11" t="s">
        <v>59</v>
      </c>
      <c r="G2" s="15" t="s">
        <v>60</v>
      </c>
      <c r="H2" s="13" t="s">
        <v>1</v>
      </c>
      <c r="I2" s="11" t="s">
        <v>2</v>
      </c>
    </row>
    <row r="3" spans="1:9" ht="12" customHeight="1">
      <c r="A3" s="11">
        <v>1</v>
      </c>
      <c r="B3" s="16" t="s">
        <v>37</v>
      </c>
      <c r="C3" s="14" t="s">
        <v>61</v>
      </c>
      <c r="D3" s="11">
        <v>9</v>
      </c>
      <c r="E3" s="14"/>
      <c r="F3" s="11">
        <v>20</v>
      </c>
      <c r="G3" s="16">
        <v>1255028</v>
      </c>
      <c r="H3" s="14" t="s">
        <v>4</v>
      </c>
      <c r="I3" s="11">
        <v>1</v>
      </c>
    </row>
    <row r="4" spans="1:9" ht="12" customHeight="1">
      <c r="A4" s="11">
        <v>2</v>
      </c>
      <c r="B4" s="16" t="s">
        <v>38</v>
      </c>
      <c r="C4" s="14" t="s">
        <v>5</v>
      </c>
      <c r="D4" s="11">
        <v>1</v>
      </c>
      <c r="E4" s="14"/>
      <c r="F4" s="11">
        <v>21</v>
      </c>
      <c r="G4" s="16">
        <v>1255034</v>
      </c>
      <c r="H4" s="14" t="s">
        <v>6</v>
      </c>
      <c r="I4" s="11">
        <v>1</v>
      </c>
    </row>
    <row r="5" spans="1:9" ht="12" customHeight="1">
      <c r="A5" s="11">
        <v>3</v>
      </c>
      <c r="B5" s="16">
        <v>1108807</v>
      </c>
      <c r="C5" s="14" t="s">
        <v>7</v>
      </c>
      <c r="D5" s="11">
        <v>11</v>
      </c>
      <c r="E5" s="14"/>
      <c r="F5" s="11">
        <v>22</v>
      </c>
      <c r="G5" s="16">
        <v>25002023</v>
      </c>
      <c r="H5" s="14" t="s">
        <v>8</v>
      </c>
      <c r="I5" s="11">
        <v>1</v>
      </c>
    </row>
    <row r="6" spans="1:9" ht="12" customHeight="1">
      <c r="A6" s="11">
        <v>4</v>
      </c>
      <c r="B6" s="16" t="s">
        <v>39</v>
      </c>
      <c r="C6" s="14" t="s">
        <v>62</v>
      </c>
      <c r="D6" s="11">
        <v>1</v>
      </c>
      <c r="E6" s="14"/>
      <c r="F6" s="11">
        <v>23</v>
      </c>
      <c r="G6" s="16">
        <v>25002022</v>
      </c>
      <c r="H6" s="14" t="s">
        <v>10</v>
      </c>
      <c r="I6" s="11">
        <v>1</v>
      </c>
    </row>
    <row r="7" spans="1:9" ht="12" customHeight="1">
      <c r="A7" s="11">
        <v>5</v>
      </c>
      <c r="B7" s="16" t="s">
        <v>40</v>
      </c>
      <c r="C7" s="14" t="s">
        <v>63</v>
      </c>
      <c r="D7" s="11">
        <v>2</v>
      </c>
      <c r="E7" s="14"/>
      <c r="F7" s="11">
        <v>25</v>
      </c>
      <c r="G7" s="16" t="s">
        <v>41</v>
      </c>
      <c r="H7" s="14" t="s">
        <v>70</v>
      </c>
      <c r="I7" s="11">
        <v>2</v>
      </c>
    </row>
    <row r="8" spans="1:9" ht="12" customHeight="1">
      <c r="A8" s="11">
        <v>6</v>
      </c>
      <c r="B8" s="16" t="s">
        <v>42</v>
      </c>
      <c r="C8" s="14" t="s">
        <v>64</v>
      </c>
      <c r="D8" s="11">
        <v>1</v>
      </c>
      <c r="E8" s="14"/>
      <c r="F8" s="11">
        <v>26</v>
      </c>
      <c r="G8" s="16" t="s">
        <v>43</v>
      </c>
      <c r="H8" s="14" t="s">
        <v>71</v>
      </c>
      <c r="I8" s="11">
        <v>2</v>
      </c>
    </row>
    <row r="9" spans="1:9" ht="12" customHeight="1">
      <c r="A9" s="11">
        <v>7</v>
      </c>
      <c r="B9" s="16" t="s">
        <v>44</v>
      </c>
      <c r="C9" s="14" t="s">
        <v>65</v>
      </c>
      <c r="D9" s="11">
        <v>1</v>
      </c>
      <c r="E9" s="14"/>
      <c r="F9" s="11">
        <v>27</v>
      </c>
      <c r="G9" s="16" t="s">
        <v>45</v>
      </c>
      <c r="H9" s="14" t="s">
        <v>72</v>
      </c>
      <c r="I9" s="11">
        <v>2</v>
      </c>
    </row>
    <row r="10" spans="1:9" ht="12" customHeight="1">
      <c r="A10" s="11">
        <v>8</v>
      </c>
      <c r="B10" s="16" t="s">
        <v>46</v>
      </c>
      <c r="C10" s="14" t="s">
        <v>66</v>
      </c>
      <c r="D10" s="11">
        <v>2</v>
      </c>
      <c r="E10" s="14"/>
      <c r="F10" s="11">
        <v>28</v>
      </c>
      <c r="G10" s="16" t="s">
        <v>47</v>
      </c>
      <c r="H10" s="14" t="s">
        <v>73</v>
      </c>
      <c r="I10" s="11">
        <v>2</v>
      </c>
    </row>
    <row r="11" spans="1:9" ht="12" customHeight="1">
      <c r="A11" s="11">
        <v>9</v>
      </c>
      <c r="B11" s="16" t="s">
        <v>48</v>
      </c>
      <c r="C11" s="14" t="s">
        <v>67</v>
      </c>
      <c r="D11" s="11">
        <v>1</v>
      </c>
      <c r="E11" s="14"/>
      <c r="F11" s="11">
        <v>29</v>
      </c>
      <c r="G11" s="16" t="s">
        <v>49</v>
      </c>
      <c r="H11" s="14" t="s">
        <v>74</v>
      </c>
      <c r="I11" s="11">
        <v>9</v>
      </c>
    </row>
    <row r="12" spans="1:9" ht="12" customHeight="1">
      <c r="A12" s="11">
        <v>10</v>
      </c>
      <c r="B12" s="16">
        <v>25002032</v>
      </c>
      <c r="C12" s="14" t="s">
        <v>8</v>
      </c>
      <c r="D12" s="11">
        <v>1</v>
      </c>
      <c r="E12" s="14"/>
      <c r="F12" s="11">
        <v>30</v>
      </c>
      <c r="G12" s="16" t="s">
        <v>50</v>
      </c>
      <c r="H12" s="17" t="s">
        <v>75</v>
      </c>
      <c r="I12" s="11">
        <v>4</v>
      </c>
    </row>
    <row r="13" spans="1:9" ht="12" customHeight="1">
      <c r="A13" s="11">
        <v>11</v>
      </c>
      <c r="B13" s="16" t="s">
        <v>51</v>
      </c>
      <c r="C13" s="14" t="s">
        <v>68</v>
      </c>
      <c r="D13" s="11">
        <v>1</v>
      </c>
      <c r="E13" s="14"/>
      <c r="F13" s="11">
        <v>31</v>
      </c>
      <c r="G13" s="16" t="s">
        <v>52</v>
      </c>
      <c r="H13" s="17" t="s">
        <v>76</v>
      </c>
      <c r="I13" s="11">
        <v>1</v>
      </c>
    </row>
    <row r="14" spans="1:9" ht="12" customHeight="1">
      <c r="A14" s="11">
        <v>12</v>
      </c>
      <c r="B14" s="16">
        <v>1255010</v>
      </c>
      <c r="C14" s="14" t="s">
        <v>23</v>
      </c>
      <c r="D14" s="11">
        <v>1</v>
      </c>
      <c r="E14" s="14"/>
      <c r="F14" s="11">
        <v>32</v>
      </c>
      <c r="G14" s="16" t="s">
        <v>53</v>
      </c>
      <c r="H14" s="14" t="s">
        <v>77</v>
      </c>
      <c r="I14" s="11">
        <v>2</v>
      </c>
    </row>
    <row r="15" spans="1:9" ht="12" customHeight="1">
      <c r="A15" s="11">
        <v>13</v>
      </c>
      <c r="B15" s="16">
        <v>1255009</v>
      </c>
      <c r="C15" s="14" t="s">
        <v>25</v>
      </c>
      <c r="D15" s="11">
        <v>2</v>
      </c>
      <c r="E15" s="14"/>
      <c r="F15" s="11">
        <v>33</v>
      </c>
      <c r="G15" s="10">
        <v>1105500</v>
      </c>
      <c r="H15" s="14" t="s">
        <v>26</v>
      </c>
      <c r="I15" s="11">
        <v>1</v>
      </c>
    </row>
    <row r="16" spans="1:9" ht="12" customHeight="1">
      <c r="A16" s="11">
        <v>14</v>
      </c>
      <c r="B16" s="16">
        <v>1255007</v>
      </c>
      <c r="C16" s="14" t="s">
        <v>27</v>
      </c>
      <c r="D16" s="11">
        <v>2</v>
      </c>
      <c r="E16" s="14"/>
      <c r="F16" s="11">
        <v>34</v>
      </c>
      <c r="G16" s="16" t="s">
        <v>54</v>
      </c>
      <c r="H16" s="14" t="s">
        <v>78</v>
      </c>
      <c r="I16" s="11">
        <v>1</v>
      </c>
    </row>
    <row r="17" spans="1:9" ht="12" customHeight="1">
      <c r="A17" s="11">
        <v>15</v>
      </c>
      <c r="B17" s="16">
        <v>1320088</v>
      </c>
      <c r="C17" s="14" t="s">
        <v>29</v>
      </c>
      <c r="D17" s="11">
        <v>1</v>
      </c>
      <c r="E17" s="14"/>
      <c r="F17" s="11">
        <v>35</v>
      </c>
      <c r="G17" s="16" t="s">
        <v>55</v>
      </c>
      <c r="H17" s="14" t="s">
        <v>79</v>
      </c>
      <c r="I17" s="11">
        <v>1</v>
      </c>
    </row>
    <row r="18" spans="1:9" ht="12" customHeight="1">
      <c r="A18" s="11">
        <v>16</v>
      </c>
      <c r="B18" s="16">
        <v>25002009</v>
      </c>
      <c r="C18" s="14" t="s">
        <v>10</v>
      </c>
      <c r="D18" s="11">
        <v>1</v>
      </c>
      <c r="E18" s="14"/>
      <c r="F18" s="11">
        <v>36</v>
      </c>
      <c r="G18" s="16" t="s">
        <v>56</v>
      </c>
      <c r="H18" s="14" t="s">
        <v>80</v>
      </c>
      <c r="I18" s="11">
        <v>2</v>
      </c>
    </row>
    <row r="19" spans="1:9" ht="12" customHeight="1">
      <c r="A19" s="11">
        <v>17</v>
      </c>
      <c r="B19" s="16" t="s">
        <v>57</v>
      </c>
      <c r="C19" s="14" t="s">
        <v>69</v>
      </c>
      <c r="D19" s="11">
        <v>1</v>
      </c>
      <c r="E19" s="14"/>
      <c r="F19" s="11"/>
      <c r="G19" s="16"/>
      <c r="H19" s="14"/>
      <c r="I19" s="11"/>
    </row>
    <row r="20" spans="1:9" ht="12" customHeight="1">
      <c r="A20" s="11">
        <v>18</v>
      </c>
      <c r="B20" s="16">
        <v>22602012</v>
      </c>
      <c r="C20" s="14" t="s">
        <v>32</v>
      </c>
      <c r="D20" s="11">
        <v>1</v>
      </c>
      <c r="E20" s="14"/>
      <c r="F20" s="11" t="s">
        <v>33</v>
      </c>
      <c r="G20" s="16">
        <v>23102023</v>
      </c>
      <c r="H20" s="14" t="s">
        <v>34</v>
      </c>
      <c r="I20" s="11"/>
    </row>
    <row r="21" spans="1:9" ht="12" customHeight="1">
      <c r="A21" s="11">
        <v>19</v>
      </c>
      <c r="B21" s="16" t="s">
        <v>35</v>
      </c>
      <c r="C21" s="14" t="s">
        <v>36</v>
      </c>
      <c r="D21" s="11">
        <v>1</v>
      </c>
      <c r="E21" s="14"/>
      <c r="F21" s="11"/>
      <c r="G21" s="16"/>
      <c r="H21" s="14"/>
      <c r="I21" s="1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121AA3-BE44-4F75-9CFB-6E65FE62E16D}"/>
</file>

<file path=customXml/itemProps2.xml><?xml version="1.0" encoding="utf-8"?>
<ds:datastoreItem xmlns:ds="http://schemas.openxmlformats.org/officeDocument/2006/customXml" ds:itemID="{A9AE0B4E-5A59-4CD4-8FC4-7F188B862279}"/>
</file>

<file path=customXml/itemProps3.xml><?xml version="1.0" encoding="utf-8"?>
<ds:datastoreItem xmlns:ds="http://schemas.openxmlformats.org/officeDocument/2006/customXml" ds:itemID="{B09FFFB7-4B67-4CD2-8B0C-7992F40FF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2010-07-26T19:01:10Z</cp:lastPrinted>
  <dcterms:created xsi:type="dcterms:W3CDTF">2010-07-26T17:25:23Z</dcterms:created>
  <dcterms:modified xsi:type="dcterms:W3CDTF">2010-08-06T13:23:55Z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